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s" sheetId="1" state="visible" r:id="rId1"/>
    <sheet xmlns:r="http://schemas.openxmlformats.org/officeDocument/2006/relationships" name="Territorie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Change log" sheetId="4" state="visible" r:id="rId4"/>
    <sheet xmlns:r="http://schemas.openxmlformats.org/officeDocument/2006/relationships" name="How to u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+0%;-0%;0%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2F6BFF"/>
      </patternFill>
    </fill>
    <fill>
      <patternFill patternType="solid">
        <fgColor rgb="00EEF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3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3" fontId="3" fillId="0" borderId="0" pivotButton="0" quotePrefix="0" xfId="0"/>
    <xf numFmtId="9" fontId="3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1" customWidth="1" min="3" max="3"/>
    <col width="12" customWidth="1" min="4" max="4"/>
    <col width="13" customWidth="1" min="5" max="5"/>
    <col width="11" customWidth="1" min="6" max="6"/>
    <col width="17" customWidth="1" min="7" max="7"/>
    <col width="16" customWidth="1" min="8" max="8"/>
    <col width="15" customWidth="1" min="9" max="9"/>
    <col width="20" customWidth="1" min="10" max="10"/>
  </cols>
  <sheetData>
    <row r="1">
      <c r="A1" s="1" t="inlineStr">
        <is>
          <t>account_id</t>
        </is>
      </c>
      <c r="B1" s="1" t="inlineStr">
        <is>
          <t>account_name</t>
        </is>
      </c>
      <c r="C1" s="1" t="inlineStr">
        <is>
          <t>latitude</t>
        </is>
      </c>
      <c r="D1" s="1" t="inlineStr">
        <is>
          <t>longitude</t>
        </is>
      </c>
      <c r="E1" s="1" t="inlineStr">
        <is>
          <t>segment</t>
        </is>
      </c>
      <c r="F1" s="1" t="inlineStr">
        <is>
          <t>status</t>
        </is>
      </c>
      <c r="G1" s="1" t="inlineStr">
        <is>
          <t>annual_potential</t>
        </is>
      </c>
      <c r="H1" s="1" t="inlineStr">
        <is>
          <t>current_revenue</t>
        </is>
      </c>
      <c r="I1" s="1" t="inlineStr">
        <is>
          <t>visits_per_year</t>
        </is>
      </c>
      <c r="J1" s="1" t="inlineStr">
        <is>
          <t>territory</t>
        </is>
      </c>
    </row>
    <row r="2">
      <c r="A2" t="inlineStr">
        <is>
          <t>ACC-001</t>
        </is>
      </c>
      <c r="B2" t="inlineStr">
        <is>
          <t>Acorn Supply</t>
        </is>
      </c>
      <c r="C2" t="n">
        <v>43.829</v>
      </c>
      <c r="D2" t="n">
        <v>-79.4744</v>
      </c>
      <c r="E2" t="inlineStr">
        <is>
          <t>Enterprise</t>
        </is>
      </c>
      <c r="F2" t="inlineStr">
        <is>
          <t>Active</t>
        </is>
      </c>
      <c r="G2" s="2" t="n">
        <v>178000</v>
      </c>
      <c r="H2" s="2" t="n">
        <v>47000</v>
      </c>
      <c r="I2" t="n">
        <v>12</v>
      </c>
      <c r="J2" t="inlineStr">
        <is>
          <t>West territory</t>
        </is>
      </c>
    </row>
    <row r="3">
      <c r="A3" t="inlineStr">
        <is>
          <t>ACC-002</t>
        </is>
      </c>
      <c r="B3" t="inlineStr">
        <is>
          <t>Bluebird Foods</t>
        </is>
      </c>
      <c r="C3" t="n">
        <v>43.7389</v>
      </c>
      <c r="D3" t="n">
        <v>-79.2576</v>
      </c>
      <c r="E3" t="inlineStr">
        <is>
          <t>Core</t>
        </is>
      </c>
      <c r="F3" t="inlineStr">
        <is>
          <t>Prospect</t>
        </is>
      </c>
      <c r="G3" s="2" t="n">
        <v>171000</v>
      </c>
      <c r="H3" s="2" t="n">
        <v>0</v>
      </c>
      <c r="I3" t="n">
        <v>6</v>
      </c>
      <c r="J3" t="inlineStr">
        <is>
          <t>Central territory</t>
        </is>
      </c>
    </row>
    <row r="4">
      <c r="A4" t="inlineStr">
        <is>
          <t>ACC-003</t>
        </is>
      </c>
      <c r="B4" t="inlineStr">
        <is>
          <t>Cedar Works</t>
        </is>
      </c>
      <c r="C4" t="n">
        <v>43.8306</v>
      </c>
      <c r="D4" t="n">
        <v>-79.56959999999999</v>
      </c>
      <c r="E4" t="inlineStr">
        <is>
          <t>Growth</t>
        </is>
      </c>
      <c r="F4" t="inlineStr">
        <is>
          <t>Active</t>
        </is>
      </c>
      <c r="G4" s="2" t="n">
        <v>110000</v>
      </c>
      <c r="H4" s="2" t="n">
        <v>65000</v>
      </c>
      <c r="I4" t="n">
        <v>4</v>
      </c>
      <c r="J4" t="inlineStr">
        <is>
          <t>West territory</t>
        </is>
      </c>
    </row>
    <row r="5">
      <c r="A5" t="inlineStr">
        <is>
          <t>ACC-004</t>
        </is>
      </c>
      <c r="B5" t="inlineStr">
        <is>
          <t>Dovetail Labs</t>
        </is>
      </c>
      <c r="C5" t="n">
        <v>43.8371</v>
      </c>
      <c r="D5" t="n">
        <v>-79.3947</v>
      </c>
      <c r="E5" t="inlineStr">
        <is>
          <t>Enterprise</t>
        </is>
      </c>
      <c r="F5" t="inlineStr">
        <is>
          <t>Active</t>
        </is>
      </c>
      <c r="G5" s="2" t="n">
        <v>330000</v>
      </c>
      <c r="H5" s="2" t="n">
        <v>83000</v>
      </c>
      <c r="I5" t="n">
        <v>12</v>
      </c>
      <c r="J5" t="inlineStr">
        <is>
          <t>Central territory</t>
        </is>
      </c>
    </row>
    <row r="6">
      <c r="A6" t="inlineStr">
        <is>
          <t>ACC-005</t>
        </is>
      </c>
      <c r="B6" t="inlineStr">
        <is>
          <t>Evergreen Health</t>
        </is>
      </c>
      <c r="C6" t="n">
        <v>43.8817</v>
      </c>
      <c r="D6" t="n">
        <v>-79.2504</v>
      </c>
      <c r="E6" t="inlineStr">
        <is>
          <t>Growth</t>
        </is>
      </c>
      <c r="F6" t="inlineStr">
        <is>
          <t>Active</t>
        </is>
      </c>
      <c r="G6" s="2" t="n">
        <v>91000</v>
      </c>
      <c r="H6" s="2" t="n">
        <v>56000</v>
      </c>
      <c r="I6" t="n">
        <v>4</v>
      </c>
      <c r="J6" t="inlineStr">
        <is>
          <t>Central territory</t>
        </is>
      </c>
    </row>
    <row r="7">
      <c r="A7" t="inlineStr">
        <is>
          <t>ACC-006</t>
        </is>
      </c>
      <c r="B7" t="inlineStr">
        <is>
          <t>Foundry North</t>
        </is>
      </c>
      <c r="C7" t="n">
        <v>43.6129</v>
      </c>
      <c r="D7" t="n">
        <v>-79.6853</v>
      </c>
      <c r="E7" t="inlineStr">
        <is>
          <t>Core</t>
        </is>
      </c>
      <c r="F7" t="inlineStr">
        <is>
          <t>Active</t>
        </is>
      </c>
      <c r="G7" s="2" t="n">
        <v>103000</v>
      </c>
      <c r="H7" s="2" t="n">
        <v>57000</v>
      </c>
      <c r="I7" t="n">
        <v>6</v>
      </c>
      <c r="J7" t="inlineStr">
        <is>
          <t>West territory</t>
        </is>
      </c>
    </row>
    <row r="8">
      <c r="A8" t="inlineStr">
        <is>
          <t>ACC-007</t>
        </is>
      </c>
      <c r="B8" t="inlineStr">
        <is>
          <t>Granite Retail</t>
        </is>
      </c>
      <c r="C8" t="n">
        <v>43.4721</v>
      </c>
      <c r="D8" t="n">
        <v>-79.7012</v>
      </c>
      <c r="E8" t="inlineStr">
        <is>
          <t>Core</t>
        </is>
      </c>
      <c r="F8" t="inlineStr">
        <is>
          <t>Active</t>
        </is>
      </c>
      <c r="G8" s="2" t="n">
        <v>148000</v>
      </c>
      <c r="H8" s="2" t="n">
        <v>87000</v>
      </c>
      <c r="I8" t="n">
        <v>6</v>
      </c>
      <c r="J8" t="inlineStr"/>
    </row>
    <row r="9">
      <c r="A9" t="inlineStr">
        <is>
          <t>ACC-008</t>
        </is>
      </c>
      <c r="B9" t="inlineStr">
        <is>
          <t>Harbour Systems</t>
        </is>
      </c>
      <c r="C9" t="n">
        <v>43.825</v>
      </c>
      <c r="D9" t="n">
        <v>-79.48569999999999</v>
      </c>
      <c r="E9" t="inlineStr">
        <is>
          <t>Enterprise</t>
        </is>
      </c>
      <c r="F9" t="inlineStr">
        <is>
          <t>Active</t>
        </is>
      </c>
      <c r="G9" s="2" t="n">
        <v>329000</v>
      </c>
      <c r="H9" s="2" t="n">
        <v>221000</v>
      </c>
      <c r="I9" t="n">
        <v>12</v>
      </c>
      <c r="J9" t="inlineStr">
        <is>
          <t>West territory</t>
        </is>
      </c>
    </row>
    <row r="10">
      <c r="A10" t="inlineStr">
        <is>
          <t>ACC-009</t>
        </is>
      </c>
      <c r="B10" t="inlineStr">
        <is>
          <t>Juniper Market</t>
        </is>
      </c>
      <c r="C10" t="n">
        <v>43.8945</v>
      </c>
      <c r="D10" t="n">
        <v>-78.9075</v>
      </c>
      <c r="E10" t="inlineStr">
        <is>
          <t>Enterprise</t>
        </is>
      </c>
      <c r="F10" t="inlineStr">
        <is>
          <t>Active</t>
        </is>
      </c>
      <c r="G10" s="2" t="n">
        <v>299000</v>
      </c>
      <c r="H10" s="2" t="n">
        <v>182000</v>
      </c>
      <c r="I10" t="n">
        <v>12</v>
      </c>
      <c r="J10" t="inlineStr">
        <is>
          <t>East territory</t>
        </is>
      </c>
    </row>
    <row r="11">
      <c r="A11" t="inlineStr">
        <is>
          <t>ACC-010</t>
        </is>
      </c>
      <c r="B11" t="inlineStr">
        <is>
          <t>Kestrel Logistics</t>
        </is>
      </c>
      <c r="C11" t="n">
        <v>43.7181</v>
      </c>
      <c r="D11" t="n">
        <v>-79.6643</v>
      </c>
      <c r="E11" t="inlineStr">
        <is>
          <t>Enterprise</t>
        </is>
      </c>
      <c r="F11" t="inlineStr">
        <is>
          <t>Prospect</t>
        </is>
      </c>
      <c r="G11" s="2" t="n">
        <v>328000</v>
      </c>
      <c r="H11" s="2" t="n">
        <v>0</v>
      </c>
      <c r="I11" t="n">
        <v>12</v>
      </c>
      <c r="J11" t="inlineStr">
        <is>
          <t>West territory</t>
        </is>
      </c>
    </row>
    <row r="12">
      <c r="A12" t="inlineStr">
        <is>
          <t>ACC-011</t>
        </is>
      </c>
      <c r="B12" t="inlineStr">
        <is>
          <t>Lakeside Dental</t>
        </is>
      </c>
      <c r="C12" t="n">
        <v>43.8502</v>
      </c>
      <c r="D12" t="n">
        <v>-79.1472</v>
      </c>
      <c r="E12" t="inlineStr">
        <is>
          <t>Growth</t>
        </is>
      </c>
      <c r="F12" t="inlineStr">
        <is>
          <t>Prospect</t>
        </is>
      </c>
      <c r="G12" s="2" t="n">
        <v>104000</v>
      </c>
      <c r="H12" s="2" t="n">
        <v>0</v>
      </c>
      <c r="I12" t="n">
        <v>4</v>
      </c>
      <c r="J12" t="inlineStr">
        <is>
          <t>East territory</t>
        </is>
      </c>
    </row>
    <row r="13">
      <c r="A13" t="inlineStr">
        <is>
          <t>ACC-012</t>
        </is>
      </c>
      <c r="B13" t="inlineStr">
        <is>
          <t>Maple Lane Bakery</t>
        </is>
      </c>
      <c r="C13" t="n">
        <v>43.7533</v>
      </c>
      <c r="D13" t="n">
        <v>-79.2516</v>
      </c>
      <c r="E13" t="inlineStr">
        <is>
          <t>Enterprise</t>
        </is>
      </c>
      <c r="F13" t="inlineStr">
        <is>
          <t>Prospect</t>
        </is>
      </c>
      <c r="G13" s="2" t="n">
        <v>274000</v>
      </c>
      <c r="H13" s="2" t="n">
        <v>0</v>
      </c>
      <c r="I13" t="n">
        <v>12</v>
      </c>
      <c r="J13" t="inlineStr">
        <is>
          <t>Central territory</t>
        </is>
      </c>
    </row>
    <row r="14">
      <c r="A14" t="inlineStr">
        <is>
          <t>ACC-013</t>
        </is>
      </c>
      <c r="B14" t="inlineStr">
        <is>
          <t>Oakridge Clinics</t>
        </is>
      </c>
      <c r="C14" t="n">
        <v>43.8844</v>
      </c>
      <c r="D14" t="n">
        <v>-79.086</v>
      </c>
      <c r="E14" t="inlineStr">
        <is>
          <t>Core</t>
        </is>
      </c>
      <c r="F14" t="inlineStr">
        <is>
          <t>Active</t>
        </is>
      </c>
      <c r="G14" s="2" t="n">
        <v>171000</v>
      </c>
      <c r="H14" s="2" t="n">
        <v>58000</v>
      </c>
      <c r="I14" t="n">
        <v>6</v>
      </c>
      <c r="J14" t="inlineStr">
        <is>
          <t>East territory</t>
        </is>
      </c>
    </row>
    <row r="15">
      <c r="A15" t="inlineStr">
        <is>
          <t>ACC-014</t>
        </is>
      </c>
      <c r="B15" t="inlineStr">
        <is>
          <t>Pinecrest Hardware</t>
        </is>
      </c>
      <c r="C15" t="n">
        <v>43.8014</v>
      </c>
      <c r="D15" t="n">
        <v>-79.23</v>
      </c>
      <c r="E15" t="inlineStr">
        <is>
          <t>Core</t>
        </is>
      </c>
      <c r="F15" t="inlineStr">
        <is>
          <t>Active</t>
        </is>
      </c>
      <c r="G15" s="2" t="n">
        <v>179000</v>
      </c>
      <c r="H15" s="2" t="n">
        <v>112000</v>
      </c>
      <c r="I15" t="n">
        <v>6</v>
      </c>
      <c r="J15" t="inlineStr">
        <is>
          <t>Central territory</t>
        </is>
      </c>
    </row>
    <row r="16">
      <c r="A16" t="inlineStr">
        <is>
          <t>ACC-015</t>
        </is>
      </c>
      <c r="B16" t="inlineStr">
        <is>
          <t>Quarry Street Cafe</t>
        </is>
      </c>
      <c r="C16" t="n">
        <v>43.63</v>
      </c>
      <c r="D16" t="n">
        <v>-79.7032</v>
      </c>
      <c r="E16" t="inlineStr">
        <is>
          <t>Enterprise</t>
        </is>
      </c>
      <c r="F16" t="inlineStr">
        <is>
          <t>Active</t>
        </is>
      </c>
      <c r="G16" s="2" t="n">
        <v>253000</v>
      </c>
      <c r="H16" s="2" t="n">
        <v>146000</v>
      </c>
      <c r="I16" t="n">
        <v>12</v>
      </c>
      <c r="J16" t="inlineStr">
        <is>
          <t>West territory</t>
        </is>
      </c>
    </row>
    <row r="17">
      <c r="A17" t="inlineStr">
        <is>
          <t>ACC-016</t>
        </is>
      </c>
      <c r="B17" t="inlineStr">
        <is>
          <t>Riverbend Fitness</t>
        </is>
      </c>
      <c r="C17" t="n">
        <v>43.8208</v>
      </c>
      <c r="D17" t="n">
        <v>-79.54730000000001</v>
      </c>
      <c r="E17" t="inlineStr">
        <is>
          <t>Core</t>
        </is>
      </c>
      <c r="F17" t="inlineStr">
        <is>
          <t>Active</t>
        </is>
      </c>
      <c r="G17" s="2" t="n">
        <v>173000</v>
      </c>
      <c r="H17" s="2" t="n">
        <v>85000</v>
      </c>
      <c r="I17" t="n">
        <v>6</v>
      </c>
      <c r="J17" t="inlineStr">
        <is>
          <t>West territory</t>
        </is>
      </c>
    </row>
    <row r="18">
      <c r="A18" t="inlineStr">
        <is>
          <t>ACC-017</t>
        </is>
      </c>
      <c r="B18" t="inlineStr">
        <is>
          <t>Summit Print</t>
        </is>
      </c>
      <c r="C18" t="n">
        <v>43.8004</v>
      </c>
      <c r="D18" t="n">
        <v>-79.2851</v>
      </c>
      <c r="E18" t="inlineStr">
        <is>
          <t>Growth</t>
        </is>
      </c>
      <c r="F18" t="inlineStr">
        <is>
          <t>Prospect</t>
        </is>
      </c>
      <c r="G18" s="2" t="n">
        <v>99000</v>
      </c>
      <c r="H18" s="2" t="n">
        <v>0</v>
      </c>
      <c r="I18" t="n">
        <v>4</v>
      </c>
      <c r="J18" t="inlineStr">
        <is>
          <t>Central territory</t>
        </is>
      </c>
    </row>
    <row r="19">
      <c r="A19" t="inlineStr">
        <is>
          <t>ACC-018</t>
        </is>
      </c>
      <c r="B19" t="inlineStr">
        <is>
          <t>Tidewater Marine</t>
        </is>
      </c>
      <c r="C19" t="n">
        <v>43.8362</v>
      </c>
      <c r="D19" t="n">
        <v>-79.4807</v>
      </c>
      <c r="E19" t="inlineStr">
        <is>
          <t>Enterprise</t>
        </is>
      </c>
      <c r="F19" t="inlineStr">
        <is>
          <t>Prospect</t>
        </is>
      </c>
      <c r="G19" s="2" t="n">
        <v>336000</v>
      </c>
      <c r="H19" s="2" t="n">
        <v>0</v>
      </c>
      <c r="I19" t="n">
        <v>12</v>
      </c>
      <c r="J19" t="inlineStr">
        <is>
          <t>West territory</t>
        </is>
      </c>
    </row>
    <row r="20">
      <c r="A20" t="inlineStr">
        <is>
          <t>ACC-019</t>
        </is>
      </c>
      <c r="B20" t="inlineStr">
        <is>
          <t>Upland Outfitters</t>
        </is>
      </c>
      <c r="C20" t="n">
        <v>43.7686</v>
      </c>
      <c r="D20" t="n">
        <v>-79.31740000000001</v>
      </c>
      <c r="E20" t="inlineStr">
        <is>
          <t>Enterprise</t>
        </is>
      </c>
      <c r="F20" t="inlineStr">
        <is>
          <t>Active</t>
        </is>
      </c>
      <c r="G20" s="2" t="n">
        <v>217000</v>
      </c>
      <c r="H20" s="2" t="n">
        <v>121000</v>
      </c>
      <c r="I20" t="n">
        <v>12</v>
      </c>
      <c r="J20" t="inlineStr">
        <is>
          <t>Central territory</t>
        </is>
      </c>
    </row>
    <row r="21">
      <c r="A21" t="inlineStr">
        <is>
          <t>ACC-020</t>
        </is>
      </c>
      <c r="B21" t="inlineStr">
        <is>
          <t>Vantage Optics</t>
        </is>
      </c>
      <c r="C21" t="n">
        <v>43.8953</v>
      </c>
      <c r="D21" t="n">
        <v>-78.9546</v>
      </c>
      <c r="E21" t="inlineStr">
        <is>
          <t>Enterprise</t>
        </is>
      </c>
      <c r="F21" t="inlineStr">
        <is>
          <t>Prospect</t>
        </is>
      </c>
      <c r="G21" s="2" t="n">
        <v>195000</v>
      </c>
      <c r="H21" s="2" t="n">
        <v>0</v>
      </c>
      <c r="I21" t="n">
        <v>12</v>
      </c>
      <c r="J21" t="inlineStr">
        <is>
          <t>East territory</t>
        </is>
      </c>
    </row>
    <row r="22">
      <c r="A22" t="inlineStr">
        <is>
          <t>ACC-021</t>
        </is>
      </c>
      <c r="B22" t="inlineStr">
        <is>
          <t>Willow Pharmacy</t>
        </is>
      </c>
      <c r="C22" t="n">
        <v>43.9566</v>
      </c>
      <c r="D22" t="n">
        <v>-79.43980000000001</v>
      </c>
      <c r="E22" t="inlineStr">
        <is>
          <t>Core</t>
        </is>
      </c>
      <c r="F22" t="inlineStr">
        <is>
          <t>Active</t>
        </is>
      </c>
      <c r="G22" s="2" t="n">
        <v>147000</v>
      </c>
      <c r="H22" s="2" t="n">
        <v>105000</v>
      </c>
      <c r="I22" t="n">
        <v>6</v>
      </c>
      <c r="J22" t="inlineStr"/>
    </row>
    <row r="23">
      <c r="A23" t="inlineStr">
        <is>
          <t>ACC-022</t>
        </is>
      </c>
      <c r="B23" t="inlineStr">
        <is>
          <t>Yardley Home</t>
        </is>
      </c>
      <c r="C23" t="n">
        <v>43.824</v>
      </c>
      <c r="D23" t="n">
        <v>-79.34520000000001</v>
      </c>
      <c r="E23" t="inlineStr">
        <is>
          <t>Enterprise</t>
        </is>
      </c>
      <c r="F23" t="inlineStr">
        <is>
          <t>Active</t>
        </is>
      </c>
      <c r="G23" s="2" t="n">
        <v>213000</v>
      </c>
      <c r="H23" s="2" t="n">
        <v>130000</v>
      </c>
      <c r="I23" t="n">
        <v>12</v>
      </c>
      <c r="J23" t="inlineStr">
        <is>
          <t>Central territory</t>
        </is>
      </c>
    </row>
    <row r="24">
      <c r="A24" t="inlineStr">
        <is>
          <t>ACC-023</t>
        </is>
      </c>
      <c r="B24" t="inlineStr">
        <is>
          <t>Zephyr Studios</t>
        </is>
      </c>
      <c r="C24" t="n">
        <v>43.9093</v>
      </c>
      <c r="D24" t="n">
        <v>-78.982</v>
      </c>
      <c r="E24" t="inlineStr">
        <is>
          <t>Core</t>
        </is>
      </c>
      <c r="F24" t="inlineStr">
        <is>
          <t>Active</t>
        </is>
      </c>
      <c r="G24" s="2" t="n">
        <v>100000</v>
      </c>
      <c r="H24" s="2" t="n">
        <v>37000</v>
      </c>
      <c r="I24" t="n">
        <v>6</v>
      </c>
      <c r="J24" t="inlineStr">
        <is>
          <t>East territory</t>
        </is>
      </c>
    </row>
    <row r="25">
      <c r="A25" t="inlineStr">
        <is>
          <t>ACC-024</t>
        </is>
      </c>
      <c r="B25" t="inlineStr">
        <is>
          <t>Amberline Packaging</t>
        </is>
      </c>
      <c r="C25" t="n">
        <v>43.7199</v>
      </c>
      <c r="D25" t="n">
        <v>-79.5693</v>
      </c>
      <c r="E25" t="inlineStr">
        <is>
          <t>Core</t>
        </is>
      </c>
      <c r="F25" t="inlineStr">
        <is>
          <t>Active</t>
        </is>
      </c>
      <c r="G25" s="2" t="n">
        <v>101000</v>
      </c>
      <c r="H25" s="2" t="n">
        <v>44000</v>
      </c>
      <c r="I25" t="n">
        <v>6</v>
      </c>
      <c r="J25" t="inlineStr">
        <is>
          <t>West territory</t>
        </is>
      </c>
    </row>
    <row r="26">
      <c r="A26" t="inlineStr">
        <is>
          <t>ACC-025</t>
        </is>
      </c>
      <c r="B26" t="inlineStr">
        <is>
          <t>Brightside Pets</t>
        </is>
      </c>
      <c r="C26" t="n">
        <v>43.811</v>
      </c>
      <c r="D26" t="n">
        <v>-79.5744</v>
      </c>
      <c r="E26" t="inlineStr">
        <is>
          <t>Enterprise</t>
        </is>
      </c>
      <c r="F26" t="inlineStr">
        <is>
          <t>Prospect</t>
        </is>
      </c>
      <c r="G26" s="2" t="n">
        <v>170000</v>
      </c>
      <c r="H26" s="2" t="n">
        <v>0</v>
      </c>
      <c r="I26" t="n">
        <v>12</v>
      </c>
      <c r="J26" t="inlineStr">
        <is>
          <t>West territory</t>
        </is>
      </c>
    </row>
    <row r="27">
      <c r="A27" t="inlineStr">
        <is>
          <t>ACC-026</t>
        </is>
      </c>
      <c r="B27" t="inlineStr">
        <is>
          <t>Copperleaf Salon</t>
        </is>
      </c>
      <c r="C27" t="n">
        <v>43.8356</v>
      </c>
      <c r="D27" t="n">
        <v>-79.1504</v>
      </c>
      <c r="E27" t="inlineStr">
        <is>
          <t>Core</t>
        </is>
      </c>
      <c r="F27" t="inlineStr">
        <is>
          <t>Active</t>
        </is>
      </c>
      <c r="G27" s="2" t="n">
        <v>94000</v>
      </c>
      <c r="H27" s="2" t="n">
        <v>44000</v>
      </c>
      <c r="I27" t="n">
        <v>6</v>
      </c>
      <c r="J27" t="inlineStr">
        <is>
          <t>East territory</t>
        </is>
      </c>
    </row>
    <row r="28">
      <c r="A28" t="inlineStr">
        <is>
          <t>ACC-027</t>
        </is>
      </c>
      <c r="B28" t="inlineStr">
        <is>
          <t>Driftwood Books</t>
        </is>
      </c>
      <c r="C28" t="n">
        <v>43.8877</v>
      </c>
      <c r="D28" t="n">
        <v>-79.3381</v>
      </c>
      <c r="E28" t="inlineStr">
        <is>
          <t>Growth</t>
        </is>
      </c>
      <c r="F28" t="inlineStr">
        <is>
          <t>Active</t>
        </is>
      </c>
      <c r="G28" s="2" t="n">
        <v>60000</v>
      </c>
      <c r="H28" s="2" t="n">
        <v>29000</v>
      </c>
      <c r="I28" t="n">
        <v>4</v>
      </c>
      <c r="J28" t="inlineStr">
        <is>
          <t>Central territory</t>
        </is>
      </c>
    </row>
    <row r="29">
      <c r="A29" t="inlineStr">
        <is>
          <t>ACC-028</t>
        </is>
      </c>
      <c r="B29" t="inlineStr">
        <is>
          <t>Elmstead Furniture</t>
        </is>
      </c>
      <c r="C29" t="n">
        <v>43.8198</v>
      </c>
      <c r="D29" t="n">
        <v>-79.2942</v>
      </c>
      <c r="E29" t="inlineStr">
        <is>
          <t>Enterprise</t>
        </is>
      </c>
      <c r="F29" t="inlineStr">
        <is>
          <t>Active</t>
        </is>
      </c>
      <c r="G29" s="2" t="n">
        <v>236000</v>
      </c>
      <c r="H29" s="2" t="n">
        <v>78000</v>
      </c>
      <c r="I29" t="n">
        <v>12</v>
      </c>
      <c r="J29" t="inlineStr">
        <is>
          <t>Central territory</t>
        </is>
      </c>
    </row>
  </sheetData>
  <dataValidations count="3">
    <dataValidation sqref="E2:E500" showDropDown="0" showInputMessage="0" showErrorMessage="0" allowBlank="1" type="list">
      <formula1>"Enterprise,Core,Growth"</formula1>
    </dataValidation>
    <dataValidation sqref="F2:F500" showDropDown="0" showInputMessage="0" showErrorMessage="0" allowBlank="1" type="list">
      <formula1>"Active,Prospect,Inactive"</formula1>
    </dataValidation>
    <dataValidation sqref="J2:J500" showDropDown="0" showInputMessage="0" showErrorMessage="0" allowBlank="1" type="list">
      <formula1>=Territories!$B$2:$B$30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14" customWidth="1" min="3" max="3"/>
    <col width="16" customWidth="1" min="4" max="4"/>
    <col width="15" customWidth="1" min="5" max="5"/>
    <col width="30" customWidth="1" min="6" max="6"/>
  </cols>
  <sheetData>
    <row r="1">
      <c r="A1" s="1" t="inlineStr">
        <is>
          <t>territory_id</t>
        </is>
      </c>
      <c r="B1" s="1" t="inlineStr">
        <is>
          <t>territory_name</t>
        </is>
      </c>
      <c r="C1" s="1" t="inlineStr">
        <is>
          <t>owner</t>
        </is>
      </c>
      <c r="D1" s="1" t="inlineStr">
        <is>
          <t>coverage_model</t>
        </is>
      </c>
      <c r="E1" s="1" t="inlineStr">
        <is>
          <t>annual_target</t>
        </is>
      </c>
      <c r="F1" s="1" t="inlineStr">
        <is>
          <t>notes</t>
        </is>
      </c>
    </row>
    <row r="2">
      <c r="A2" t="inlineStr">
        <is>
          <t>T-01</t>
        </is>
      </c>
      <c r="B2" t="inlineStr">
        <is>
          <t>West territory</t>
        </is>
      </c>
      <c r="C2" t="inlineStr">
        <is>
          <t>Owner A</t>
        </is>
      </c>
      <c r="D2" t="inlineStr">
        <is>
          <t>Field</t>
        </is>
      </c>
      <c r="E2" s="2" t="n">
        <v>1200000</v>
      </c>
      <c r="F2" t="inlineStr">
        <is>
          <t>Synthetic example</t>
        </is>
      </c>
    </row>
    <row r="3">
      <c r="A3" t="inlineStr">
        <is>
          <t>T-02</t>
        </is>
      </c>
      <c r="B3" t="inlineStr">
        <is>
          <t>Central territory</t>
        </is>
      </c>
      <c r="C3" t="inlineStr">
        <is>
          <t>Owner B</t>
        </is>
      </c>
      <c r="D3" t="inlineStr">
        <is>
          <t>Field</t>
        </is>
      </c>
      <c r="E3" s="2" t="n">
        <v>1400000</v>
      </c>
      <c r="F3" t="inlineStr">
        <is>
          <t>Synthetic example</t>
        </is>
      </c>
    </row>
    <row r="4">
      <c r="A4" t="inlineStr">
        <is>
          <t>T-03</t>
        </is>
      </c>
      <c r="B4" t="inlineStr">
        <is>
          <t>East territory</t>
        </is>
      </c>
      <c r="C4" t="inlineStr">
        <is>
          <t>Owner C</t>
        </is>
      </c>
      <c r="D4" t="inlineStr">
        <is>
          <t>Hybrid</t>
        </is>
      </c>
      <c r="E4" s="2" t="n">
        <v>900000</v>
      </c>
      <c r="F4" t="inlineStr">
        <is>
          <t>Synthetic example</t>
        </is>
      </c>
    </row>
  </sheetData>
  <dataValidations count="1">
    <dataValidation sqref="D2:D30" showDropDown="0" showInputMessage="0" showErrorMessage="0" allowBlank="1" type="list">
      <formula1>"Field,Inside,Hybrid,Partner"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0" customWidth="1" min="3" max="3"/>
    <col width="9" customWidth="1" min="4" max="4"/>
    <col width="11" customWidth="1" min="5" max="5"/>
    <col width="17" customWidth="1" min="6" max="6"/>
    <col width="18" customWidth="1" min="7" max="7"/>
    <col width="16" customWidth="1" min="8" max="8"/>
    <col width="15" customWidth="1" min="9" max="9"/>
    <col width="12" customWidth="1" min="10" max="10"/>
    <col width="20" customWidth="1" min="11" max="11"/>
    <col width="14" customWidth="1" min="12" max="12"/>
  </cols>
  <sheetData>
    <row r="1">
      <c r="A1" s="3" t="inlineStr">
        <is>
          <t>Territory summary</t>
        </is>
      </c>
    </row>
    <row r="2">
      <c r="A2" t="inlineStr">
        <is>
          <t>Hours per visit</t>
        </is>
      </c>
      <c r="B2" s="4" t="n">
        <v>1.5</v>
      </c>
      <c r="C2" t="inlineStr">
        <is>
          <t>Edit the blue cell. Summary formulas recalculate from the Accounts and Territories sheets.</t>
        </is>
      </c>
    </row>
    <row r="4">
      <c r="A4" s="1" t="inlineStr">
        <is>
          <t>territory</t>
        </is>
      </c>
      <c r="B4" s="1" t="inlineStr">
        <is>
          <t>owner</t>
        </is>
      </c>
      <c r="C4" s="1" t="inlineStr">
        <is>
          <t>accounts</t>
        </is>
      </c>
      <c r="D4" s="1" t="inlineStr">
        <is>
          <t>active</t>
        </is>
      </c>
      <c r="E4" s="1" t="inlineStr">
        <is>
          <t>prospects</t>
        </is>
      </c>
      <c r="F4" s="1" t="inlineStr">
        <is>
          <t>annual_potential</t>
        </is>
      </c>
      <c r="G4" s="1" t="inlineStr">
        <is>
          <t>share_of_potential</t>
        </is>
      </c>
      <c r="H4" s="1" t="inlineStr">
        <is>
          <t>current_revenue</t>
        </is>
      </c>
      <c r="I4" s="1" t="inlineStr">
        <is>
          <t>visits_per_year</t>
        </is>
      </c>
      <c r="J4" s="1" t="inlineStr">
        <is>
          <t>visit_hours</t>
        </is>
      </c>
      <c r="K4" s="1" t="inlineStr">
        <is>
          <t>potential_vs_average</t>
        </is>
      </c>
      <c r="L4" s="1" t="inlineStr">
        <is>
          <t>annual_target</t>
        </is>
      </c>
    </row>
    <row r="5">
      <c r="A5">
        <f>Territories!B2</f>
        <v/>
      </c>
      <c r="B5">
        <f>IFERROR(INDEX(Territories!$C$2:$C$30,MATCH(A5,Territories!$B$2:$B$30,0)),"")</f>
        <v/>
      </c>
      <c r="C5">
        <f>COUNTIFS(Accounts!$J$2:$J$500,A5,Accounts!$A$2:$A$500,"&lt;&gt;")</f>
        <v/>
      </c>
      <c r="D5">
        <f>COUNTIFS(Accounts!$J$2:$J$500,A5,Accounts!$F$2:$F$500,"Active")</f>
        <v/>
      </c>
      <c r="E5">
        <f>COUNTIFS(Accounts!$J$2:$J$500,A5,Accounts!$F$2:$F$500,"Prospect")</f>
        <v/>
      </c>
      <c r="F5" s="2">
        <f>SUMIFS(Accounts!$G$2:$G$500,Accounts!$J$2:$J$500,A5)</f>
        <v/>
      </c>
      <c r="G5" s="5">
        <f>IF($F$9=0,0,F5/$F$9)</f>
        <v/>
      </c>
      <c r="H5" s="2">
        <f>SUMIFS(Accounts!$H$2:$H$500,Accounts!$J$2:$J$500,A5)</f>
        <v/>
      </c>
      <c r="I5">
        <f>SUMIFS(Accounts!$I$2:$I$500,Accounts!$J$2:$J$500,A5)</f>
        <v/>
      </c>
      <c r="J5" s="6">
        <f>I5*$B$2</f>
        <v/>
      </c>
      <c r="K5" s="7">
        <f>IF(AVERAGE($F$5:$F$7)=0,0,F5/AVERAGE($F$5:$F$7)-1)</f>
        <v/>
      </c>
      <c r="L5" s="2">
        <f>IFERROR(INDEX(Territories!$E$2:$E$30,MATCH(A5,Territories!$B$2:$B$30,0)),"")</f>
        <v/>
      </c>
    </row>
    <row r="6">
      <c r="A6">
        <f>Territories!B3</f>
        <v/>
      </c>
      <c r="B6">
        <f>IFERROR(INDEX(Territories!$C$2:$C$30,MATCH(A6,Territories!$B$2:$B$30,0)),"")</f>
        <v/>
      </c>
      <c r="C6">
        <f>COUNTIFS(Accounts!$J$2:$J$500,A6,Accounts!$A$2:$A$500,"&lt;&gt;")</f>
        <v/>
      </c>
      <c r="D6">
        <f>COUNTIFS(Accounts!$J$2:$J$500,A6,Accounts!$F$2:$F$500,"Active")</f>
        <v/>
      </c>
      <c r="E6">
        <f>COUNTIFS(Accounts!$J$2:$J$500,A6,Accounts!$F$2:$F$500,"Prospect")</f>
        <v/>
      </c>
      <c r="F6" s="2">
        <f>SUMIFS(Accounts!$G$2:$G$500,Accounts!$J$2:$J$500,A6)</f>
        <v/>
      </c>
      <c r="G6" s="5">
        <f>IF($F$9=0,0,F6/$F$9)</f>
        <v/>
      </c>
      <c r="H6" s="2">
        <f>SUMIFS(Accounts!$H$2:$H$500,Accounts!$J$2:$J$500,A6)</f>
        <v/>
      </c>
      <c r="I6">
        <f>SUMIFS(Accounts!$I$2:$I$500,Accounts!$J$2:$J$500,A6)</f>
        <v/>
      </c>
      <c r="J6" s="6">
        <f>I6*$B$2</f>
        <v/>
      </c>
      <c r="K6" s="7">
        <f>IF(AVERAGE($F$5:$F$7)=0,0,F6/AVERAGE($F$5:$F$7)-1)</f>
        <v/>
      </c>
      <c r="L6" s="2">
        <f>IFERROR(INDEX(Territories!$E$2:$E$30,MATCH(A6,Territories!$B$2:$B$30,0)),"")</f>
        <v/>
      </c>
    </row>
    <row r="7">
      <c r="A7">
        <f>Territories!B4</f>
        <v/>
      </c>
      <c r="B7">
        <f>IFERROR(INDEX(Territories!$C$2:$C$30,MATCH(A7,Territories!$B$2:$B$30,0)),"")</f>
        <v/>
      </c>
      <c r="C7">
        <f>COUNTIFS(Accounts!$J$2:$J$500,A7,Accounts!$A$2:$A$500,"&lt;&gt;")</f>
        <v/>
      </c>
      <c r="D7">
        <f>COUNTIFS(Accounts!$J$2:$J$500,A7,Accounts!$F$2:$F$500,"Active")</f>
        <v/>
      </c>
      <c r="E7">
        <f>COUNTIFS(Accounts!$J$2:$J$500,A7,Accounts!$F$2:$F$500,"Prospect")</f>
        <v/>
      </c>
      <c r="F7" s="2">
        <f>SUMIFS(Accounts!$G$2:$G$500,Accounts!$J$2:$J$500,A7)</f>
        <v/>
      </c>
      <c r="G7" s="5">
        <f>IF($F$9=0,0,F7/$F$9)</f>
        <v/>
      </c>
      <c r="H7" s="2">
        <f>SUMIFS(Accounts!$H$2:$H$500,Accounts!$J$2:$J$500,A7)</f>
        <v/>
      </c>
      <c r="I7">
        <f>SUMIFS(Accounts!$I$2:$I$500,Accounts!$J$2:$J$500,A7)</f>
        <v/>
      </c>
      <c r="J7" s="6">
        <f>I7*$B$2</f>
        <v/>
      </c>
      <c r="K7" s="7">
        <f>IF(AVERAGE($F$5:$F$7)=0,0,F7/AVERAGE($F$5:$F$7)-1)</f>
        <v/>
      </c>
      <c r="L7" s="2">
        <f>IFERROR(INDEX(Territories!$E$2:$E$30,MATCH(A7,Territories!$B$2:$B$30,0)),"")</f>
        <v/>
      </c>
    </row>
    <row r="8">
      <c r="A8" t="inlineStr">
        <is>
          <t>Unassigned</t>
        </is>
      </c>
      <c r="B8" t="inlineStr"/>
      <c r="C8">
        <f>COUNTIFS(Accounts!$J$2:$J$500,"",Accounts!$A$2:$A$500,"&lt;&gt;")</f>
        <v/>
      </c>
      <c r="D8">
        <f>COUNTIFS(Accounts!$J$2:$J$500,"",Accounts!$A$2:$A$500,"&lt;&gt;",Accounts!$F$2:$F$500,"Active")</f>
        <v/>
      </c>
      <c r="E8">
        <f>COUNTIFS(Accounts!$J$2:$J$500,"",Accounts!$A$2:$A$500,"&lt;&gt;",Accounts!$F$2:$F$500,"Prospect")</f>
        <v/>
      </c>
      <c r="F8" s="2">
        <f>SUMIFS(Accounts!$G$2:$G$500,Accounts!$J$2:$J$500,"",Accounts!$A$2:$A$500,"&lt;&gt;")</f>
        <v/>
      </c>
      <c r="G8" s="5">
        <f>IF($F$9=0,0,F8/$F$9)</f>
        <v/>
      </c>
      <c r="H8" s="2">
        <f>SUMIFS(Accounts!$H$2:$H$500,Accounts!$J$2:$J$500,"",Accounts!$A$2:$A$500,"&lt;&gt;")</f>
        <v/>
      </c>
      <c r="I8">
        <f>SUMIFS(Accounts!$I$2:$I$500,Accounts!$J$2:$J$500,"",Accounts!$A$2:$A$500,"&lt;&gt;")</f>
        <v/>
      </c>
      <c r="J8" s="6">
        <f>I8*$B$2</f>
        <v/>
      </c>
      <c r="K8" s="7" t="inlineStr"/>
      <c r="L8" s="2" t="inlineStr"/>
    </row>
    <row r="9">
      <c r="A9" s="8" t="inlineStr">
        <is>
          <t>Total</t>
        </is>
      </c>
      <c r="B9" s="8" t="inlineStr"/>
      <c r="C9" s="8">
        <f>COUNTA(Accounts!$A$2:$A$500)</f>
        <v/>
      </c>
      <c r="D9" s="8">
        <f>COUNTIFS(Accounts!$A$2:$A$500,"&lt;&gt;",Accounts!$F$2:$F$500,"Active")</f>
        <v/>
      </c>
      <c r="E9" s="8">
        <f>COUNTIFS(Accounts!$A$2:$A$500,"&lt;&gt;",Accounts!$F$2:$F$500,"Prospect")</f>
        <v/>
      </c>
      <c r="F9" s="9">
        <f>SUM(Accounts!$G$2:$G$500)</f>
        <v/>
      </c>
      <c r="G9" s="10">
        <f>IF(F9=0,0,1)</f>
        <v/>
      </c>
      <c r="H9" s="9">
        <f>SUM(Accounts!$H$2:$H$500)</f>
        <v/>
      </c>
      <c r="I9" s="8">
        <f>SUM(Accounts!$I$2:$I$500)</f>
        <v/>
      </c>
      <c r="J9" s="11">
        <f>I9*$B$2</f>
        <v/>
      </c>
      <c r="K9" s="12" t="inlineStr"/>
      <c r="L9" s="9">
        <f>SUM(L5:L7)</f>
        <v/>
      </c>
    </row>
  </sheetData>
  <conditionalFormatting sqref="K5:K7">
    <cfRule type="colorScale" priority="1">
      <colorScale>
        <cfvo type="num" val="-0.3"/>
        <cfvo type="num" val="0"/>
        <cfvo type="num" val="0.3"/>
        <color rgb="00F8D7DA"/>
        <color rgb="00FFFFFF"/>
        <color rgb="00D6F5E3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34" customWidth="1" min="3" max="3"/>
    <col width="18" customWidth="1" min="4" max="4"/>
    <col width="14" customWidth="1" min="5" max="5"/>
  </cols>
  <sheetData>
    <row r="1">
      <c r="A1" s="1" t="inlineStr">
        <is>
          <t>date</t>
        </is>
      </c>
      <c r="B1" s="1" t="inlineStr">
        <is>
          <t>change</t>
        </is>
      </c>
      <c r="C1" s="1" t="inlineStr">
        <is>
          <t>reason</t>
        </is>
      </c>
      <c r="D1" s="1" t="inlineStr">
        <is>
          <t>accounts_affected</t>
        </is>
      </c>
      <c r="E1" s="1" t="inlineStr">
        <is>
          <t>approved_by</t>
        </is>
      </c>
    </row>
    <row r="2">
      <c r="A2" t="inlineStr">
        <is>
          <t>2026-10-18</t>
        </is>
      </c>
      <c r="B2" t="inlineStr">
        <is>
          <t>Created the starting West, Central and East territories</t>
        </is>
      </c>
      <c r="C2" t="inlineStr">
        <is>
          <t>Initial synthetic example</t>
        </is>
      </c>
      <c r="D2" t="n">
        <v>26</v>
      </c>
      <c r="E2" t="inlineStr">
        <is>
          <t>Example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Sales territory plan template</t>
        </is>
      </c>
    </row>
    <row r="2">
      <c r="A2" t="inlineStr">
        <is>
          <t>All accounts, owners and amounts in this workbook are synthetic. Replace them with your own data.</t>
        </is>
      </c>
    </row>
    <row r="3">
      <c r="A3" t="inlineStr"/>
    </row>
    <row r="4">
      <c r="A4" t="inlineStr">
        <is>
          <t>1. List each territory and its owner on the Territories sheet.</t>
        </is>
      </c>
    </row>
    <row r="5">
      <c r="A5" t="inlineStr">
        <is>
          <t>2. Put one account per row on the Accounts sheet, with decimal latitude and longitude.</t>
        </is>
      </c>
    </row>
    <row r="6">
      <c r="A6" t="inlineStr">
        <is>
          <t>3. Import the Accounts sheet into TerritoryKit, then draw or import your territory boundaries.</t>
        </is>
      </c>
    </row>
    <row r="7">
      <c r="A7" t="inlineStr">
        <is>
          <t>4. Export point membership from TerritoryKit and copy each account's territory into the territory column.</t>
        </is>
      </c>
    </row>
    <row r="8">
      <c r="A8" t="inlineStr">
        <is>
          <t>5. Review the Summary sheet: account counts, potential, revenue and estimated visit hours per territory.</t>
        </is>
      </c>
    </row>
    <row r="9">
      <c r="A9" t="inlineStr">
        <is>
          <t>6. Adjust boundaries, re-export membership, and record every change on the Change log sheet.</t>
        </is>
      </c>
    </row>
    <row r="10">
      <c r="A10" t="inlineStr"/>
    </row>
    <row r="11">
      <c r="A11" s="13" t="inlineStr">
        <is>
          <t>Column guide (Accounts sheet)</t>
        </is>
      </c>
    </row>
    <row r="12">
      <c r="A12" t="inlineStr">
        <is>
          <t>account_id: a stable ID that never changes, used to match exports back to this sheet.</t>
        </is>
      </c>
    </row>
    <row r="13">
      <c r="A13" t="inlineStr">
        <is>
          <t>latitude / longitude: decimal degrees, for example 43.6532 and -79.3832.</t>
        </is>
      </c>
    </row>
    <row r="14">
      <c r="A14" t="inlineStr">
        <is>
          <t>segment and status: categories you want to compare across territories.</t>
        </is>
      </c>
    </row>
    <row r="15">
      <c r="A15" t="inlineStr">
        <is>
          <t>annual_potential and current_revenue: planning values in one currency.</t>
        </is>
      </c>
    </row>
    <row r="16">
      <c r="A16" t="inlineStr">
        <is>
          <t>visits_per_year: expected visits, used to estimate workload in the Summary.</t>
        </is>
      </c>
    </row>
    <row r="17">
      <c r="A17" t="inlineStr">
        <is>
          <t>territory: the territory name exactly as written on the Territories sheet. Leave blank if unassigned.</t>
        </is>
      </c>
    </row>
    <row r="18">
      <c r="A18" t="inlineStr"/>
    </row>
    <row r="19">
      <c r="A19" t="inlineStr">
        <is>
          <t>Guide: https://territorykit.com/guides/sales-territory-plan-template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TerritoryKit</dc:creator>
  <dc:title xmlns:dc="http://purl.org/dc/elements/1.1/">Sales territory plan template</dc:title>
  <dc:description xmlns:dc="http://purl.org/dc/elements/1.1/">Synthetic example data for planning practice. Replace with your own accounts.</dc:description>
  <dcterms:created xmlns:dcterms="http://purl.org/dc/terms/" xmlns:xsi="http://www.w3.org/2001/XMLSchema-instance" xsi:type="dcterms:W3CDTF">2026-10-18T22:38:09Z</dcterms:created>
  <dcterms:modified xmlns:dcterms="http://purl.org/dc/terms/" xmlns:xsi="http://www.w3.org/2001/XMLSchema-instance" xsi:type="dcterms:W3CDTF">2026-10-18T22:38:09Z</dcterms:modified>
</cp:coreProperties>
</file>